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9A363FFF-A80E-4FA5-91EB-FB7DC61D038E}" xr6:coauthVersionLast="47" xr6:coauthVersionMax="47" xr10:uidLastSave="{00000000-0000-0000-0000-000000000000}"/>
  <bookViews>
    <workbookView xWindow="13704" yWindow="996" windowWidth="26220" windowHeight="12120" xr2:uid="{665EA98E-5D1F-4F74-B25B-5C656F4C8A63}"/>
  </bookViews>
  <sheets>
    <sheet name="SaaS Metr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3" i="1" l="1"/>
  <c r="B21" i="1"/>
  <c r="B20" i="1"/>
  <c r="B19" i="1"/>
  <c r="M14" i="1"/>
  <c r="M11" i="1"/>
  <c r="L14" i="1"/>
  <c r="L11" i="1"/>
  <c r="K14" i="1"/>
  <c r="K11" i="1"/>
  <c r="J14" i="1"/>
  <c r="J11" i="1"/>
  <c r="I14" i="1"/>
  <c r="I11" i="1"/>
  <c r="H14" i="1"/>
  <c r="H11" i="1"/>
  <c r="G14" i="1"/>
  <c r="G11" i="1"/>
  <c r="F14" i="1"/>
  <c r="F11" i="1"/>
  <c r="E14" i="1"/>
  <c r="E11" i="1"/>
  <c r="D14" i="1"/>
  <c r="D11" i="1"/>
  <c r="C14" i="1"/>
  <c r="C11" i="1"/>
  <c r="B14" i="1"/>
  <c r="B11" i="1"/>
  <c r="M10" i="1"/>
  <c r="M6" i="1"/>
  <c r="L10" i="1"/>
  <c r="L6" i="1"/>
  <c r="K10" i="1"/>
  <c r="K6" i="1"/>
  <c r="J10" i="1"/>
  <c r="J6" i="1"/>
  <c r="I10" i="1"/>
  <c r="I6" i="1"/>
  <c r="H10" i="1"/>
  <c r="H6" i="1"/>
  <c r="G10" i="1"/>
  <c r="G6" i="1"/>
  <c r="F10" i="1"/>
  <c r="F6" i="1"/>
  <c r="E10" i="1"/>
  <c r="E6" i="1"/>
  <c r="D10" i="1"/>
  <c r="D6" i="1"/>
  <c r="C10" i="1"/>
  <c r="C6" i="1"/>
  <c r="B10" i="1"/>
</calcChain>
</file>

<file path=xl/sharedStrings.xml><?xml version="1.0" encoding="utf-8"?>
<sst xmlns="http://schemas.openxmlformats.org/spreadsheetml/2006/main" count="38" uniqueCount="38">
  <si>
    <t>SaaS Metrics Dashboard</t>
  </si>
  <si>
    <t>Monthly MRR build and the metrics boards track. Enter new/expansion/churned MRR and customer counts.</t>
  </si>
  <si>
    <t>Metric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</si>
  <si>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</si>
  <si>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</si>
  <si>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</si>
  <si>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</si>
  <si>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</si>
  <si>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</si>
  <si>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</si>
  <si>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</si>
  <si>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</si>
  <si>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</si>
  <si>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</si>
  <si>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</si>
  <si>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MRR BUILD</t>
  </si>
  <si>
    <t>Beginning MRR</t>
  </si>
  <si>
    <t>New MRR</t>
  </si>
  <si>
    <t>Expansion MRR</t>
  </si>
  <si>
    <t>Churned MRR</t>
  </si>
  <si>
    <t>Ending MRR</t>
  </si>
  <si>
    <t>ARR</t>
  </si>
  <si>
    <t>CUSTOMERS</t>
  </si>
  <si>
    <t>Customers (end of month)</t>
  </si>
  <si>
    <t>ARPU (monthly)</t>
  </si>
  <si>
    <t>UNIT ECONOMICS</t>
  </si>
  <si>
    <t>Gross margin %</t>
  </si>
  <si>
    <t>Monthly logo churn %</t>
  </si>
  <si>
    <t>CAC (blended)</t>
  </si>
  <si>
    <t>LTV  =ARPU*GM%/churn</t>
  </si>
  <si>
    <t>LTV : CAC</t>
  </si>
  <si>
    <t>CAC payback (months)</t>
  </si>
  <si>
    <t>Net revenue retention (annual)</t>
  </si>
  <si>
    <t>Rule of 40 (growth% + margin%)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</si>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</sst>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.00"/>
    <numFmt numFmtId="166" formatCode="0.0%"/>
    <numFmt numFmtId="167" formatCode="#,##0.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F0F5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5" fillId="0" borderId="0" xfId="0" applyFont="1"/>
    <xf numFmtId="0" fontId="6" fillId="4" borderId="0" xfId="0" applyFont="1" applyFill="1"/>
    <xf numFmtId="164" fontId="7" fillId="5" borderId="0" xfId="0" applyNumberFormat="1" applyFont="1" applyFill="1"/>
    <xf numFmtId="164" fontId="6" fillId="4" borderId="0" xfId="0" applyNumberFormat="1" applyFont="1" applyFill="1"/>
    <xf numFmtId="164" fontId="5" fillId="0" borderId="0" xfId="0" applyNumberFormat="1" applyFont="1"/>
    <xf numFmtId="3" fontId="7" fillId="5" borderId="0" xfId="0" applyNumberFormat="1" applyFont="1" applyFill="1"/>
    <xf numFmtId="165" fontId="5" fillId="0" borderId="0" xfId="0" applyNumberFormat="1" applyFont="1"/>
    <xf numFmtId="9" fontId="7" fillId="5" borderId="0" xfId="0" applyNumberFormat="1" applyFont="1" applyFill="1"/>
    <xf numFmtId="166" fontId="7" fillId="5" borderId="0" xfId="0" applyNumberFormat="1" applyFont="1" applyFill="1"/>
    <xf numFmtId="167" fontId="5" fillId="0" borderId="0" xfId="0" applyNumberFormat="1" applyFont="1"/>
    <xf numFmtId="9" fontId="5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B483-AFBE-4EB7-9F6C-17EE0862C78F}">
  <dimension ref="A1:M29"/>
  <sheetViews>
    <sheetView tabSelected="1" workbookViewId="0"/>
  </sheetViews>
  <sheetFormatPr defaultRowHeight="14.4" x14ac:dyDescent="0.3"/>
  <cols>
    <col min="1" max="1" width="28.77734375" customWidth="1"/>
    <col min="2" max="13" width="11.77734375" customWidth="1"/>
  </cols>
  <sheetData>
    <row r="1" spans="1:13" ht="19.8" x14ac:dyDescent="0.4">
      <c r="A1" s="1" t="s">
        <v>0</v>
      </c>
    </row>
    <row r="2" spans="1:13" x14ac:dyDescent="0.3">
      <c r="A2" s="2" t="s">
        <v>1</v>
      </c>
    </row>
    <row r="4" spans="1:13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3">
      <c r="A5" s="4" t="s">
        <v>15</v>
      </c>
    </row>
    <row r="6" spans="1:13" x14ac:dyDescent="0.3">
      <c r="A6" s="5" t="s">
        <v>16</v>
      </c>
      <c r="B6" s="7">
        <v>100000</v>
      </c>
      <c r="C6" s="9">
        <f>B10</f>
        <v>114550</v>
      </c>
      <c r="D6" s="9">
        <f>C10</f>
        <v>129650</v>
      </c>
      <c r="E6" s="9">
        <f>D10</f>
        <v>145300</v>
      </c>
      <c r="F6" s="9">
        <f>E10</f>
        <v>161500</v>
      </c>
      <c r="G6" s="9">
        <f>F10</f>
        <v>178250</v>
      </c>
      <c r="H6" s="9">
        <f>G10</f>
        <v>195550</v>
      </c>
      <c r="I6" s="9">
        <f>H10</f>
        <v>213400</v>
      </c>
      <c r="J6" s="9">
        <f>I10</f>
        <v>231800</v>
      </c>
      <c r="K6" s="9">
        <f>J10</f>
        <v>250750</v>
      </c>
      <c r="L6" s="9">
        <f>K10</f>
        <v>270250</v>
      </c>
      <c r="M6" s="9">
        <f>L10</f>
        <v>290300</v>
      </c>
    </row>
    <row r="7" spans="1:13" x14ac:dyDescent="0.3">
      <c r="A7" s="5" t="s">
        <v>17</v>
      </c>
      <c r="B7" s="7">
        <v>15500</v>
      </c>
      <c r="C7" s="7">
        <v>16000</v>
      </c>
      <c r="D7" s="7">
        <v>16500</v>
      </c>
      <c r="E7" s="7">
        <v>17000</v>
      </c>
      <c r="F7" s="7">
        <v>17500</v>
      </c>
      <c r="G7" s="7">
        <v>18000</v>
      </c>
      <c r="H7" s="7">
        <v>18500</v>
      </c>
      <c r="I7" s="7">
        <v>19000</v>
      </c>
      <c r="J7" s="7">
        <v>19500</v>
      </c>
      <c r="K7" s="7">
        <v>20000</v>
      </c>
      <c r="L7" s="7">
        <v>20500</v>
      </c>
      <c r="M7" s="7">
        <v>21000</v>
      </c>
    </row>
    <row r="8" spans="1:13" x14ac:dyDescent="0.3">
      <c r="A8" s="5" t="s">
        <v>18</v>
      </c>
      <c r="B8" s="7">
        <v>4200</v>
      </c>
      <c r="C8" s="7">
        <v>4400</v>
      </c>
      <c r="D8" s="7">
        <v>4600</v>
      </c>
      <c r="E8" s="7">
        <v>4800</v>
      </c>
      <c r="F8" s="7">
        <v>5000</v>
      </c>
      <c r="G8" s="7">
        <v>5200</v>
      </c>
      <c r="H8" s="7">
        <v>5400</v>
      </c>
      <c r="I8" s="7">
        <v>5600</v>
      </c>
      <c r="J8" s="7">
        <v>5800</v>
      </c>
      <c r="K8" s="7">
        <v>6000</v>
      </c>
      <c r="L8" s="7">
        <v>6200</v>
      </c>
      <c r="M8" s="7">
        <v>6400</v>
      </c>
    </row>
    <row r="9" spans="1:13" x14ac:dyDescent="0.3">
      <c r="A9" s="5" t="s">
        <v>19</v>
      </c>
      <c r="B9" s="7">
        <v>-5150</v>
      </c>
      <c r="C9" s="7">
        <v>-5300</v>
      </c>
      <c r="D9" s="7">
        <v>-5450</v>
      </c>
      <c r="E9" s="7">
        <v>-5600</v>
      </c>
      <c r="F9" s="7">
        <v>-5750</v>
      </c>
      <c r="G9" s="7">
        <v>-5900</v>
      </c>
      <c r="H9" s="7">
        <v>-6050</v>
      </c>
      <c r="I9" s="7">
        <v>-6200</v>
      </c>
      <c r="J9" s="7">
        <v>-6350</v>
      </c>
      <c r="K9" s="7">
        <v>-6500</v>
      </c>
      <c r="L9" s="7">
        <v>-6650</v>
      </c>
      <c r="M9" s="7">
        <v>-6800</v>
      </c>
    </row>
    <row r="10" spans="1:13" x14ac:dyDescent="0.3">
      <c r="A10" s="6" t="s">
        <v>20</v>
      </c>
      <c r="B10" s="8">
        <f>B6+B7+B8+B9</f>
        <v>114550</v>
      </c>
      <c r="C10" s="8">
        <f>C6+C7+C8+C9</f>
        <v>129650</v>
      </c>
      <c r="D10" s="8">
        <f>D6+D7+D8+D9</f>
        <v>145300</v>
      </c>
      <c r="E10" s="8">
        <f>E6+E7+E8+E9</f>
        <v>161500</v>
      </c>
      <c r="F10" s="8">
        <f>F6+F7+F8+F9</f>
        <v>178250</v>
      </c>
      <c r="G10" s="8">
        <f>G6+G7+G8+G9</f>
        <v>195550</v>
      </c>
      <c r="H10" s="8">
        <f>H6+H7+H8+H9</f>
        <v>213400</v>
      </c>
      <c r="I10" s="8">
        <f>I6+I7+I8+I9</f>
        <v>231800</v>
      </c>
      <c r="J10" s="8">
        <f>J6+J7+J8+J9</f>
        <v>250750</v>
      </c>
      <c r="K10" s="8">
        <f>K6+K7+K8+K9</f>
        <v>270250</v>
      </c>
      <c r="L10" s="8">
        <f>L6+L7+L8+L9</f>
        <v>290300</v>
      </c>
      <c r="M10" s="8">
        <f>M6+M7+M8+M9</f>
        <v>310900</v>
      </c>
    </row>
    <row r="11" spans="1:13" x14ac:dyDescent="0.3">
      <c r="A11" s="5" t="s">
        <v>21</v>
      </c>
      <c r="B11" s="9">
        <f>B10*12</f>
        <v>1374600</v>
      </c>
      <c r="C11" s="9">
        <f>C10*12</f>
        <v>1555800</v>
      </c>
      <c r="D11" s="9">
        <f>D10*12</f>
        <v>1743600</v>
      </c>
      <c r="E11" s="9">
        <f>E10*12</f>
        <v>1938000</v>
      </c>
      <c r="F11" s="9">
        <f>F10*12</f>
        <v>2139000</v>
      </c>
      <c r="G11" s="9">
        <f>G10*12</f>
        <v>2346600</v>
      </c>
      <c r="H11" s="9">
        <f>H10*12</f>
        <v>2560800</v>
      </c>
      <c r="I11" s="9">
        <f>I10*12</f>
        <v>2781600</v>
      </c>
      <c r="J11" s="9">
        <f>J10*12</f>
        <v>3009000</v>
      </c>
      <c r="K11" s="9">
        <f>K10*12</f>
        <v>3243000</v>
      </c>
      <c r="L11" s="9">
        <f>L10*12</f>
        <v>3483600</v>
      </c>
      <c r="M11" s="9">
        <f>M10*12</f>
        <v>3730800</v>
      </c>
    </row>
    <row r="12" spans="1:13" x14ac:dyDescent="0.3">
      <c r="A12" s="4" t="s">
        <v>22</v>
      </c>
    </row>
    <row r="13" spans="1:13" x14ac:dyDescent="0.3">
      <c r="A13" s="5" t="s">
        <v>23</v>
      </c>
      <c r="B13" s="10">
        <v>200</v>
      </c>
      <c r="C13" s="10">
        <v>216</v>
      </c>
      <c r="D13" s="10">
        <v>224</v>
      </c>
      <c r="E13" s="10">
        <v>232</v>
      </c>
      <c r="F13" s="10">
        <v>240</v>
      </c>
      <c r="G13" s="10">
        <v>248</v>
      </c>
      <c r="H13" s="10">
        <v>256</v>
      </c>
      <c r="I13" s="10">
        <v>264</v>
      </c>
      <c r="J13" s="10">
        <v>272</v>
      </c>
      <c r="K13" s="10">
        <v>280</v>
      </c>
      <c r="L13" s="10">
        <v>288</v>
      </c>
      <c r="M13" s="10">
        <v>296</v>
      </c>
    </row>
    <row r="14" spans="1:13" x14ac:dyDescent="0.3">
      <c r="A14" s="5" t="s">
        <v>24</v>
      </c>
      <c r="B14" s="11">
        <f>B10/B13</f>
        <v>572.75</v>
      </c>
      <c r="C14" s="11">
        <f>C10/C13</f>
        <v>600.23148148148152</v>
      </c>
      <c r="D14" s="11">
        <f>D10/D13</f>
        <v>648.66071428571433</v>
      </c>
      <c r="E14" s="11">
        <f>E10/E13</f>
        <v>696.12068965517244</v>
      </c>
      <c r="F14" s="11">
        <f>F10/F13</f>
        <v>742.70833333333337</v>
      </c>
      <c r="G14" s="11">
        <f>G10/G13</f>
        <v>788.50806451612902</v>
      </c>
      <c r="H14" s="11">
        <f>H10/H13</f>
        <v>833.59375</v>
      </c>
      <c r="I14" s="11">
        <f>I10/I13</f>
        <v>878.030303030303</v>
      </c>
      <c r="J14" s="11">
        <f>J10/J13</f>
        <v>921.875</v>
      </c>
      <c r="K14" s="11">
        <f>K10/K13</f>
        <v>965.17857142857144</v>
      </c>
      <c r="L14" s="11">
        <f>L10/L13</f>
        <v>1007.9861111111111</v>
      </c>
      <c r="M14" s="11">
        <f>M10/M13</f>
        <v>1050.3378378378379</v>
      </c>
    </row>
    <row r="15" spans="1:13" x14ac:dyDescent="0.3">
      <c r="A15" s="4" t="s">
        <v>25</v>
      </c>
    </row>
    <row r="16" spans="1:13" x14ac:dyDescent="0.3">
      <c r="A16" s="5" t="s">
        <v>26</v>
      </c>
      <c r="B16" s="12">
        <v>0.78</v>
      </c>
    </row>
    <row r="17" spans="1:2" x14ac:dyDescent="0.3">
      <c r="A17" s="5" t="s">
        <v>27</v>
      </c>
      <c r="B17" s="13">
        <v>0.02</v>
      </c>
    </row>
    <row r="18" spans="1:2" x14ac:dyDescent="0.3">
      <c r="A18" s="5" t="s">
        <v>28</v>
      </c>
      <c r="B18" s="7">
        <v>1800</v>
      </c>
    </row>
    <row r="19" spans="1:2" x14ac:dyDescent="0.3">
      <c r="A19" s="5" t="s">
        <v>29</v>
      </c>
      <c r="B19" s="9">
        <f>M14*B16/B17</f>
        <v>40963.17567567568</v>
      </c>
    </row>
    <row r="20" spans="1:2" x14ac:dyDescent="0.3">
      <c r="A20" s="5" t="s">
        <v>30</v>
      </c>
      <c r="B20" s="14">
        <f>B19/B18</f>
        <v>22.757319819819823</v>
      </c>
    </row>
    <row r="21" spans="1:2" x14ac:dyDescent="0.3">
      <c r="A21" s="5" t="s">
        <v>31</v>
      </c>
      <c r="B21" s="14">
        <f>B18/(M14*B16)</f>
        <v>2.197095281688398</v>
      </c>
    </row>
    <row r="22" spans="1:2" x14ac:dyDescent="0.3">
      <c r="A22" s="5" t="s">
        <v>32</v>
      </c>
      <c r="B22" s="12">
        <v>1.1200000000000001</v>
      </c>
    </row>
    <row r="23" spans="1:2" x14ac:dyDescent="0.3">
      <c r="A23" s="5" t="s">
        <v>33</v>
      </c>
      <c r="B23" s="15">
        <f>(M10/B6-1)+B16-0.6</f>
        <v>2.2890000000000001</v>
      </c>
    </row>
    <row r="26" spans="1:2" x14ac:dyDescent="0.3">
      <c r="A26" s="4" t="s">
        <v>34</v>
      </c>
    </row>
    <row r="27" spans="1:2" x14ac:dyDescent="0.3">
      <c r="A27" s="16" t="s">
        <v>35</v>
      </c>
    </row>
    <row r="28" spans="1:2" x14ac:dyDescent="0.3">
      <c r="A28" s="16" t="s">
        <v>36</v>
      </c>
    </row>
    <row r="29" spans="1:2" x14ac:dyDescent="0.3">
      <c r="A29" s="1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SaaS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2026-06-10T00:39:48Z</dcterms:created>
  <dcterms:modified xsi:type="dcterms:W3CDTF">2026-06-10T00:39:50Z</dcterms:modified>
</cp:coreProperties>
</file>