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2C1EB8FE-38DD-4426-B714-252DFDC202ED}" xr6:coauthVersionLast="47" xr6:coauthVersionMax="47" xr10:uidLastSave="{00000000-0000-0000-0000-000000000000}"/>
  <bookViews>
    <workbookView xWindow="13704" yWindow="996" windowWidth="26220" windowHeight="12120" xr2:uid="{64AE6992-3B9C-4136-A377-1E27F2BCF36E}"/>
  </bookViews>
  <sheets>
    <sheet name="Runw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5" i="1"/>
  <c r="C15" i="1"/>
  <c r="B15" i="1"/>
  <c r="D14" i="1"/>
  <c r="C14" i="1"/>
  <c r="B14" i="1"/>
  <c r="D13" i="1"/>
  <c r="C13" i="1"/>
  <c r="B13" i="1"/>
  <c r="B9" i="1"/>
  <c r="B8" i="1"/>
</calcChain>
</file>

<file path=xl/sharedStrings.xml><?xml version="1.0" encoding="utf-8"?>
<sst xmlns="http://schemas.openxmlformats.org/spreadsheetml/2006/main" count="42" uniqueCount="40">
  <si>
    <t>Runway Calculator</t>
  </si>
  <si>
    <t>How many months of cash you have, plus quick scenarios. Update the blue inputs.</t>
  </si>
  <si>
    <t>INPUTS</t>
  </si>
  <si>
    <t>Current cash balance</t>
  </si>
  <si>
    <t>Monthly cash operating expenses</t>
  </si>
  <si>
    <t>Monthly cash revenue</t>
  </si>
  <si>
    <t>Net monthly burn</t>
  </si>
  <si>
    <t>Runway (months)</t>
  </si>
  <si>
    <t>SCENARIOS</t>
  </si>
  <si>
    <t>Base</t>
  </si>
  <si>
    <t>Cut opex 20%</t>
  </si>
  <si>
    <t>After $4M raise</t>
  </si>
  <si>
    <t>Cash balance</t>
  </si>
  <si>
    <t>18-MONTH CASH PROJECTION</t>
  </si>
  <si>
    <t>Month</t>
  </si>
  <si>
    <t>Beginning cash</t>
  </si>
  <si>
    <t>Net burn</t>
  </si>
  <si>
    <t>Ending cash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</si>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</sst>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#,##0.0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EF3FA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0EAFA"/>
        <bgColor indexed="64"/>
      </patternFill>
    </fill>
    <fill>
      <patternFill patternType="solid">
        <fgColor rgb="FF1C5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5" fillId="3" borderId="0" xfId="0" applyNumberFormat="1" applyFont="1" applyFill="1"/>
    <xf numFmtId="0" fontId="6" fillId="4" borderId="0" xfId="0" applyFont="1" applyFill="1"/>
    <xf numFmtId="164" fontId="6" fillId="4" borderId="0" xfId="0" applyNumberFormat="1" applyFont="1" applyFill="1"/>
    <xf numFmtId="165" fontId="6" fillId="4" borderId="0" xfId="0" applyNumberFormat="1" applyFont="1" applyFill="1"/>
    <xf numFmtId="0" fontId="7" fillId="5" borderId="0" xfId="0" applyFont="1" applyFill="1"/>
    <xf numFmtId="164" fontId="4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DB11-727A-4B9E-ACB8-10DB4CAC1683}">
  <dimension ref="A1:D42"/>
  <sheetViews>
    <sheetView tabSelected="1" workbookViewId="0"/>
  </sheetViews>
  <sheetFormatPr defaultRowHeight="14.4" x14ac:dyDescent="0.3"/>
  <cols>
    <col min="1" max="1" width="30.77734375" customWidth="1"/>
    <col min="2" max="4" width="16.77734375" customWidth="1"/>
  </cols>
  <sheetData>
    <row r="1" spans="1:4" ht="19.8" x14ac:dyDescent="0.4">
      <c r="A1" s="1" t="s">
        <v>0</v>
      </c>
    </row>
    <row r="2" spans="1:4" x14ac:dyDescent="0.3">
      <c r="A2" s="2" t="s">
        <v>1</v>
      </c>
    </row>
    <row r="4" spans="1:4" x14ac:dyDescent="0.3">
      <c r="A4" s="3" t="s">
        <v>2</v>
      </c>
      <c r="B4" s="3"/>
    </row>
    <row r="5" spans="1:4" x14ac:dyDescent="0.3">
      <c r="A5" s="4" t="s">
        <v>3</v>
      </c>
      <c r="B5" s="5">
        <v>1500000</v>
      </c>
    </row>
    <row r="6" spans="1:4" x14ac:dyDescent="0.3">
      <c r="A6" s="4" t="s">
        <v>4</v>
      </c>
      <c r="B6" s="5">
        <v>220000</v>
      </c>
    </row>
    <row r="7" spans="1:4" x14ac:dyDescent="0.3">
      <c r="A7" s="4" t="s">
        <v>5</v>
      </c>
      <c r="B7" s="5">
        <v>90000</v>
      </c>
    </row>
    <row r="8" spans="1:4" x14ac:dyDescent="0.3">
      <c r="A8" s="6" t="s">
        <v>6</v>
      </c>
      <c r="B8" s="7">
        <f>B6-B7</f>
        <v>130000</v>
      </c>
    </row>
    <row r="9" spans="1:4" x14ac:dyDescent="0.3">
      <c r="A9" s="6" t="s">
        <v>7</v>
      </c>
      <c r="B9" s="8">
        <f>IF(B8&lt;=0,"Profitable",B5/B8)</f>
        <v>11.538461538461538</v>
      </c>
    </row>
    <row r="11" spans="1:4" x14ac:dyDescent="0.3">
      <c r="A11" s="3" t="s">
        <v>8</v>
      </c>
      <c r="B11" s="3"/>
      <c r="C11" s="3"/>
      <c r="D11" s="3"/>
    </row>
    <row r="12" spans="1:4" x14ac:dyDescent="0.3">
      <c r="A12" s="9"/>
      <c r="B12" s="9" t="s">
        <v>9</v>
      </c>
      <c r="C12" s="9" t="s">
        <v>10</v>
      </c>
      <c r="D12" s="9" t="s">
        <v>11</v>
      </c>
    </row>
    <row r="13" spans="1:4" x14ac:dyDescent="0.3">
      <c r="A13" s="4" t="s">
        <v>12</v>
      </c>
      <c r="B13" s="10">
        <f>B5</f>
        <v>1500000</v>
      </c>
      <c r="C13" s="10">
        <f>B5</f>
        <v>1500000</v>
      </c>
      <c r="D13" s="10">
        <f>B5+4000000</f>
        <v>5500000</v>
      </c>
    </row>
    <row r="14" spans="1:4" x14ac:dyDescent="0.3">
      <c r="A14" s="4" t="s">
        <v>6</v>
      </c>
      <c r="B14" s="10">
        <f>B8</f>
        <v>130000</v>
      </c>
      <c r="C14" s="10">
        <f>B6*0.8-B7</f>
        <v>86000</v>
      </c>
      <c r="D14" s="10">
        <f>B8</f>
        <v>130000</v>
      </c>
    </row>
    <row r="15" spans="1:4" x14ac:dyDescent="0.3">
      <c r="A15" s="6" t="s">
        <v>7</v>
      </c>
      <c r="B15" s="8">
        <f>IF(B14&lt;=0,"Profitable",B13/B14)</f>
        <v>11.538461538461538</v>
      </c>
      <c r="C15" s="8">
        <f>IF(C14&lt;=0,"Profitable",C13/C14)</f>
        <v>17.441860465116278</v>
      </c>
      <c r="D15" s="8">
        <f>IF(D14&lt;=0,"Profitable",D13/D14)</f>
        <v>42.307692307692307</v>
      </c>
    </row>
    <row r="17" spans="1:4" x14ac:dyDescent="0.3">
      <c r="A17" s="3" t="s">
        <v>13</v>
      </c>
      <c r="B17" s="3"/>
      <c r="C17" s="3"/>
      <c r="D17" s="3"/>
    </row>
    <row r="18" spans="1:4" x14ac:dyDescent="0.3">
      <c r="A18" s="9" t="s">
        <v>14</v>
      </c>
      <c r="B18" s="9" t="s">
        <v>15</v>
      </c>
      <c r="C18" s="9" t="s">
        <v>16</v>
      </c>
      <c r="D18" s="9" t="s">
        <v>17</v>
      </c>
    </row>
    <row r="19" spans="1:4" x14ac:dyDescent="0.3">
      <c r="A19" s="4" t="s">
        <v>18</v>
      </c>
      <c r="B19" s="10">
        <f>B5</f>
        <v>1500000</v>
      </c>
      <c r="C19" s="10">
        <f>$B$8</f>
        <v>130000</v>
      </c>
      <c r="D19" s="10">
        <f>B19-C19</f>
        <v>1370000</v>
      </c>
    </row>
    <row r="20" spans="1:4" x14ac:dyDescent="0.3">
      <c r="A20" s="4" t="s">
        <v>19</v>
      </c>
      <c r="B20" s="10">
        <f>D19</f>
        <v>1370000</v>
      </c>
      <c r="C20" s="10">
        <f>$B$8</f>
        <v>130000</v>
      </c>
      <c r="D20" s="10">
        <f>B20-C20</f>
        <v>1240000</v>
      </c>
    </row>
    <row r="21" spans="1:4" x14ac:dyDescent="0.3">
      <c r="A21" s="4" t="s">
        <v>20</v>
      </c>
      <c r="B21" s="10">
        <f>D20</f>
        <v>1240000</v>
      </c>
      <c r="C21" s="10">
        <f>$B$8</f>
        <v>130000</v>
      </c>
      <c r="D21" s="10">
        <f>B21-C21</f>
        <v>1110000</v>
      </c>
    </row>
    <row r="22" spans="1:4" x14ac:dyDescent="0.3">
      <c r="A22" s="4" t="s">
        <v>21</v>
      </c>
      <c r="B22" s="10">
        <f>D21</f>
        <v>1110000</v>
      </c>
      <c r="C22" s="10">
        <f>$B$8</f>
        <v>130000</v>
      </c>
      <c r="D22" s="10">
        <f>B22-C22</f>
        <v>980000</v>
      </c>
    </row>
    <row r="23" spans="1:4" x14ac:dyDescent="0.3">
      <c r="A23" s="4" t="s">
        <v>22</v>
      </c>
      <c r="B23" s="10">
        <f>D22</f>
        <v>980000</v>
      </c>
      <c r="C23" s="10">
        <f>$B$8</f>
        <v>130000</v>
      </c>
      <c r="D23" s="10">
        <f>B23-C23</f>
        <v>850000</v>
      </c>
    </row>
    <row r="24" spans="1:4" x14ac:dyDescent="0.3">
      <c r="A24" s="4" t="s">
        <v>23</v>
      </c>
      <c r="B24" s="10">
        <f>D23</f>
        <v>850000</v>
      </c>
      <c r="C24" s="10">
        <f>$B$8</f>
        <v>130000</v>
      </c>
      <c r="D24" s="10">
        <f>B24-C24</f>
        <v>720000</v>
      </c>
    </row>
    <row r="25" spans="1:4" x14ac:dyDescent="0.3">
      <c r="A25" s="4" t="s">
        <v>24</v>
      </c>
      <c r="B25" s="10">
        <f>D24</f>
        <v>720000</v>
      </c>
      <c r="C25" s="10">
        <f>$B$8</f>
        <v>130000</v>
      </c>
      <c r="D25" s="10">
        <f>B25-C25</f>
        <v>590000</v>
      </c>
    </row>
    <row r="26" spans="1:4" x14ac:dyDescent="0.3">
      <c r="A26" s="4" t="s">
        <v>25</v>
      </c>
      <c r="B26" s="10">
        <f>D25</f>
        <v>590000</v>
      </c>
      <c r="C26" s="10">
        <f>$B$8</f>
        <v>130000</v>
      </c>
      <c r="D26" s="10">
        <f>B26-C26</f>
        <v>460000</v>
      </c>
    </row>
    <row r="27" spans="1:4" x14ac:dyDescent="0.3">
      <c r="A27" s="4" t="s">
        <v>26</v>
      </c>
      <c r="B27" s="10">
        <f>D26</f>
        <v>460000</v>
      </c>
      <c r="C27" s="10">
        <f>$B$8</f>
        <v>130000</v>
      </c>
      <c r="D27" s="10">
        <f>B27-C27</f>
        <v>330000</v>
      </c>
    </row>
    <row r="28" spans="1:4" x14ac:dyDescent="0.3">
      <c r="A28" s="4" t="s">
        <v>27</v>
      </c>
      <c r="B28" s="10">
        <f>D27</f>
        <v>330000</v>
      </c>
      <c r="C28" s="10">
        <f>$B$8</f>
        <v>130000</v>
      </c>
      <c r="D28" s="10">
        <f>B28-C28</f>
        <v>200000</v>
      </c>
    </row>
    <row r="29" spans="1:4" x14ac:dyDescent="0.3">
      <c r="A29" s="4" t="s">
        <v>28</v>
      </c>
      <c r="B29" s="10">
        <f>D28</f>
        <v>200000</v>
      </c>
      <c r="C29" s="10">
        <f>$B$8</f>
        <v>130000</v>
      </c>
      <c r="D29" s="10">
        <f>B29-C29</f>
        <v>70000</v>
      </c>
    </row>
    <row r="30" spans="1:4" x14ac:dyDescent="0.3">
      <c r="A30" s="4" t="s">
        <v>29</v>
      </c>
      <c r="B30" s="10">
        <f>D29</f>
        <v>70000</v>
      </c>
      <c r="C30" s="10">
        <f>$B$8</f>
        <v>130000</v>
      </c>
      <c r="D30" s="10">
        <f>B30-C30</f>
        <v>-60000</v>
      </c>
    </row>
    <row r="31" spans="1:4" x14ac:dyDescent="0.3">
      <c r="A31" s="4" t="s">
        <v>30</v>
      </c>
      <c r="B31" s="10">
        <f>D30</f>
        <v>-60000</v>
      </c>
      <c r="C31" s="10">
        <f>$B$8</f>
        <v>130000</v>
      </c>
      <c r="D31" s="10">
        <f>B31-C31</f>
        <v>-190000</v>
      </c>
    </row>
    <row r="32" spans="1:4" x14ac:dyDescent="0.3">
      <c r="A32" s="4" t="s">
        <v>31</v>
      </c>
      <c r="B32" s="10">
        <f>D31</f>
        <v>-190000</v>
      </c>
      <c r="C32" s="10">
        <f>$B$8</f>
        <v>130000</v>
      </c>
      <c r="D32" s="10">
        <f>B32-C32</f>
        <v>-320000</v>
      </c>
    </row>
    <row r="33" spans="1:4" x14ac:dyDescent="0.3">
      <c r="A33" s="4" t="s">
        <v>32</v>
      </c>
      <c r="B33" s="10">
        <f>D32</f>
        <v>-320000</v>
      </c>
      <c r="C33" s="10">
        <f>$B$8</f>
        <v>130000</v>
      </c>
      <c r="D33" s="10">
        <f>B33-C33</f>
        <v>-450000</v>
      </c>
    </row>
    <row r="34" spans="1:4" x14ac:dyDescent="0.3">
      <c r="A34" s="4" t="s">
        <v>33</v>
      </c>
      <c r="B34" s="10">
        <f>D33</f>
        <v>-450000</v>
      </c>
      <c r="C34" s="10">
        <f>$B$8</f>
        <v>130000</v>
      </c>
      <c r="D34" s="10">
        <f>B34-C34</f>
        <v>-580000</v>
      </c>
    </row>
    <row r="35" spans="1:4" x14ac:dyDescent="0.3">
      <c r="A35" s="4" t="s">
        <v>34</v>
      </c>
      <c r="B35" s="10">
        <f>D34</f>
        <v>-580000</v>
      </c>
      <c r="C35" s="10">
        <f>$B$8</f>
        <v>130000</v>
      </c>
      <c r="D35" s="10">
        <f>B35-C35</f>
        <v>-710000</v>
      </c>
    </row>
    <row r="36" spans="1:4" x14ac:dyDescent="0.3">
      <c r="A36" s="4" t="s">
        <v>35</v>
      </c>
      <c r="B36" s="10">
        <f>D35</f>
        <v>-710000</v>
      </c>
      <c r="C36" s="10">
        <f>$B$8</f>
        <v>130000</v>
      </c>
      <c r="D36" s="10">
        <f>B36-C36</f>
        <v>-840000</v>
      </c>
    </row>
    <row r="39" spans="1:4" x14ac:dyDescent="0.3">
      <c r="A39" s="3" t="s">
        <v>36</v>
      </c>
    </row>
    <row r="40" spans="1:4" x14ac:dyDescent="0.3">
      <c r="A40" s="11" t="s">
        <v>37</v>
      </c>
    </row>
    <row r="41" spans="1:4" x14ac:dyDescent="0.3">
      <c r="A41" s="11" t="s">
        <v>38</v>
      </c>
    </row>
    <row r="42" spans="1:4" x14ac:dyDescent="0.3">
      <c r="A42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2026-06-10T00:39:46Z</dcterms:created>
  <dcterms:modified xsi:type="dcterms:W3CDTF">2026-06-10T00:39:48Z</dcterms:modified>
</cp:coreProperties>
</file>