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4D741D69-A6D4-456A-B596-405E7DD6B930}" xr6:coauthVersionLast="47" xr6:coauthVersionMax="47" xr10:uidLastSave="{00000000-0000-0000-0000-000000000000}"/>
  <bookViews>
    <workbookView xWindow="13704" yWindow="996" windowWidth="26220" windowHeight="12120" xr2:uid="{B52AC014-831A-4BC5-8855-B36435234A41}"/>
  </bookViews>
  <sheets>
    <sheet name="Budget vs Act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  <c r="B11" i="1"/>
  <c r="H10" i="1"/>
  <c r="E10" i="1"/>
  <c r="D10" i="1"/>
  <c r="H9" i="1"/>
  <c r="E9" i="1"/>
  <c r="D9" i="1"/>
  <c r="H8" i="1"/>
  <c r="E8" i="1"/>
  <c r="D8" i="1"/>
  <c r="H7" i="1"/>
  <c r="E7" i="1"/>
  <c r="D7" i="1"/>
  <c r="H6" i="1"/>
  <c r="E6" i="1"/>
  <c r="D6" i="1"/>
  <c r="H5" i="1"/>
  <c r="E5" i="1"/>
  <c r="D5" i="1"/>
</calcChain>
</file>

<file path=xl/sharedStrings.xml><?xml version="1.0" encoding="utf-8"?>
<sst xmlns="http://schemas.openxmlformats.org/spreadsheetml/2006/main" count="21" uniqueCount="21">
  <si>
    <t>Budget vs Actuals</t>
  </si>
  <si>
    <t>Compare budget to actual for the month and year to date. Enter budget and actual; variances calculate.</t>
  </si>
  <si>
    <t>Line item</t>
  </si>
  <si>
    <t>Month budget</t>
  </si>
  <si>
    <t>Month actual</t>
  </si>
  <si>
    <t>Var $</t>
  </si>
  <si>
    <t>Var %</t>
  </si>
  <si>
    <t>YTD budget</t>
  </si>
  <si>
    <t>YTD actual</t>
  </si>
  <si>
    <t>YTD var $</t>
  </si>
  <si>
    <t>Revenue</t>
  </si>
  <si>
    <t>Cost of revenue</t>
  </si>
  <si>
    <t>Sales &amp; marketing</t>
  </si>
  <si>
    <t>Research &amp; development</t>
  </si>
  <si>
    <t>General &amp; admin</t>
  </si>
  <si>
    <t>Payroll - other</t>
  </si>
  <si>
    <t>EBITDA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</si>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</sst>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5" fillId="3" borderId="0" xfId="0" applyNumberFormat="1" applyFont="1" applyFill="1"/>
    <xf numFmtId="164" fontId="4" fillId="0" borderId="0" xfId="0" applyNumberFormat="1" applyFont="1"/>
    <xf numFmtId="165" fontId="4" fillId="0" borderId="0" xfId="0" applyNumberFormat="1" applyFont="1"/>
    <xf numFmtId="0" fontId="7" fillId="4" borderId="0" xfId="0" applyFont="1" applyFill="1"/>
    <xf numFmtId="164" fontId="7" fillId="4" borderId="0" xfId="0" applyNumberFormat="1" applyFont="1" applyFill="1"/>
    <xf numFmtId="165" fontId="7" fillId="4" borderId="0" xfId="0" applyNumberFormat="1" applyFont="1" applyFill="1"/>
    <xf numFmtId="0" fontId="6" fillId="5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42B2-1902-4E15-B164-C4A5CBE9F5ED}">
  <dimension ref="A1:H17"/>
  <sheetViews>
    <sheetView tabSelected="1" workbookViewId="0"/>
  </sheetViews>
  <sheetFormatPr defaultRowHeight="14.4" x14ac:dyDescent="0.3"/>
  <cols>
    <col min="1" max="1" width="26.77734375" customWidth="1"/>
    <col min="2" max="3" width="15.77734375" customWidth="1"/>
    <col min="4" max="4" width="13.77734375" customWidth="1"/>
    <col min="5" max="5" width="10.77734375" customWidth="1"/>
    <col min="6" max="7" width="15.77734375" customWidth="1"/>
    <col min="8" max="8" width="13.77734375" customWidth="1"/>
  </cols>
  <sheetData>
    <row r="1" spans="1:8" ht="19.8" x14ac:dyDescent="0.4">
      <c r="A1" s="1" t="s">
        <v>0</v>
      </c>
    </row>
    <row r="2" spans="1:8" x14ac:dyDescent="0.3">
      <c r="A2" s="2" t="s">
        <v>1</v>
      </c>
    </row>
    <row r="4" spans="1:8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3">
      <c r="A5" s="4" t="s">
        <v>10</v>
      </c>
      <c r="B5" s="5">
        <v>300000</v>
      </c>
      <c r="C5" s="5">
        <v>318000</v>
      </c>
      <c r="D5" s="6">
        <f>C5-B5</f>
        <v>18000</v>
      </c>
      <c r="E5" s="7">
        <f>IF(B5=0,0,(C5-B5)/B5)</f>
        <v>0.06</v>
      </c>
      <c r="F5" s="5">
        <v>2400000</v>
      </c>
      <c r="G5" s="5">
        <v>2380000</v>
      </c>
      <c r="H5" s="6">
        <f>G5-F5</f>
        <v>-20000</v>
      </c>
    </row>
    <row r="6" spans="1:8" x14ac:dyDescent="0.3">
      <c r="A6" s="4" t="s">
        <v>11</v>
      </c>
      <c r="B6" s="5">
        <v>75000</v>
      </c>
      <c r="C6" s="5">
        <v>82000</v>
      </c>
      <c r="D6" s="6">
        <f>C6-B6</f>
        <v>7000</v>
      </c>
      <c r="E6" s="7">
        <f>IF(B6=0,0,(C6-B6)/B6)</f>
        <v>9.3333333333333338E-2</v>
      </c>
      <c r="F6" s="5">
        <v>600000</v>
      </c>
      <c r="G6" s="5">
        <v>624000</v>
      </c>
      <c r="H6" s="6">
        <f>G6-F6</f>
        <v>24000</v>
      </c>
    </row>
    <row r="7" spans="1:8" x14ac:dyDescent="0.3">
      <c r="A7" s="4" t="s">
        <v>12</v>
      </c>
      <c r="B7" s="5">
        <v>120000</v>
      </c>
      <c r="C7" s="5">
        <v>131000</v>
      </c>
      <c r="D7" s="6">
        <f>C7-B7</f>
        <v>11000</v>
      </c>
      <c r="E7" s="7">
        <f>IF(B7=0,0,(C7-B7)/B7)</f>
        <v>9.166666666666666E-2</v>
      </c>
      <c r="F7" s="5">
        <v>960000</v>
      </c>
      <c r="G7" s="5">
        <v>985000</v>
      </c>
      <c r="H7" s="6">
        <f>G7-F7</f>
        <v>25000</v>
      </c>
    </row>
    <row r="8" spans="1:8" x14ac:dyDescent="0.3">
      <c r="A8" s="4" t="s">
        <v>13</v>
      </c>
      <c r="B8" s="5">
        <v>75000</v>
      </c>
      <c r="C8" s="5">
        <v>71000</v>
      </c>
      <c r="D8" s="6">
        <f>C8-B8</f>
        <v>-4000</v>
      </c>
      <c r="E8" s="7">
        <f>IF(B8=0,0,(C8-B8)/B8)</f>
        <v>-5.3333333333333337E-2</v>
      </c>
      <c r="F8" s="5">
        <v>600000</v>
      </c>
      <c r="G8" s="5">
        <v>588000</v>
      </c>
      <c r="H8" s="6">
        <f>G8-F8</f>
        <v>-12000</v>
      </c>
    </row>
    <row r="9" spans="1:8" x14ac:dyDescent="0.3">
      <c r="A9" s="4" t="s">
        <v>14</v>
      </c>
      <c r="B9" s="5">
        <v>54000</v>
      </c>
      <c r="C9" s="5">
        <v>57000</v>
      </c>
      <c r="D9" s="6">
        <f>C9-B9</f>
        <v>3000</v>
      </c>
      <c r="E9" s="7">
        <f>IF(B9=0,0,(C9-B9)/B9)</f>
        <v>5.5555555555555552E-2</v>
      </c>
      <c r="F9" s="5">
        <v>432000</v>
      </c>
      <c r="G9" s="5">
        <v>447000</v>
      </c>
      <c r="H9" s="6">
        <f>G9-F9</f>
        <v>15000</v>
      </c>
    </row>
    <row r="10" spans="1:8" x14ac:dyDescent="0.3">
      <c r="A10" s="4" t="s">
        <v>15</v>
      </c>
      <c r="B10" s="5">
        <v>40000</v>
      </c>
      <c r="C10" s="5">
        <v>42000</v>
      </c>
      <c r="D10" s="6">
        <f>C10-B10</f>
        <v>2000</v>
      </c>
      <c r="E10" s="7">
        <f>IF(B10=0,0,(C10-B10)/B10)</f>
        <v>0.05</v>
      </c>
      <c r="F10" s="5">
        <v>320000</v>
      </c>
      <c r="G10" s="5">
        <v>331000</v>
      </c>
      <c r="H10" s="6">
        <f>G10-F10</f>
        <v>11000</v>
      </c>
    </row>
    <row r="11" spans="1:8" x14ac:dyDescent="0.3">
      <c r="A11" s="8" t="s">
        <v>16</v>
      </c>
      <c r="B11" s="9">
        <f>B5-B6-B7-B8-B9-B10</f>
        <v>-64000</v>
      </c>
      <c r="C11" s="9">
        <f>C5-C6-C7-C8-C9-C10</f>
        <v>-65000</v>
      </c>
      <c r="D11" s="9">
        <f>C11-B11</f>
        <v>-1000</v>
      </c>
      <c r="E11" s="10">
        <f>IF(B11=0,0,(C11-B11)/B11)</f>
        <v>1.5625E-2</v>
      </c>
      <c r="F11" s="9">
        <f>F5-F6-F7-F8-F9-F10</f>
        <v>-512000</v>
      </c>
      <c r="G11" s="9">
        <f>G5-G6-G7-G8-G9-G10</f>
        <v>-595000</v>
      </c>
      <c r="H11" s="9">
        <f>G11-F11</f>
        <v>-83000</v>
      </c>
    </row>
    <row r="14" spans="1:8" x14ac:dyDescent="0.3">
      <c r="A14" s="11" t="s">
        <v>17</v>
      </c>
    </row>
    <row r="15" spans="1:8" x14ac:dyDescent="0.3">
      <c r="A15" s="12" t="s">
        <v>18</v>
      </c>
    </row>
    <row r="16" spans="1:8" x14ac:dyDescent="0.3">
      <c r="A16" s="12" t="s">
        <v>19</v>
      </c>
    </row>
    <row r="17" spans="1:1" x14ac:dyDescent="0.3">
      <c r="A17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2026-06-10T00:39:50Z</dcterms:created>
  <dcterms:modified xsi:type="dcterms:W3CDTF">2026-06-10T00:39:51Z</dcterms:modified>
</cp:coreProperties>
</file>